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99_その他\【総合・契約・元気・公マネ】旧南幸楽荘資料共有\07.プロポーザル募集要項\提出様式\"/>
    </mc:Choice>
  </mc:AlternateContent>
  <bookViews>
    <workbookView xWindow="0" yWindow="0" windowWidth="20490" windowHeight="7635"/>
  </bookViews>
  <sheets>
    <sheet name="価格調書" sheetId="1" r:id="rId1"/>
  </sheets>
  <definedNames>
    <definedName name="_xlnm.Print_Area" localSheetId="0">価格調書!$A$1:$L$22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5" i="1"/>
  <c r="P17" i="1" l="1"/>
  <c r="L15" i="1" l="1"/>
  <c r="K15" i="1"/>
  <c r="J15" i="1"/>
  <c r="I15" i="1"/>
  <c r="H15" i="1"/>
  <c r="G15" i="1"/>
  <c r="F15" i="1"/>
  <c r="E15" i="1"/>
  <c r="D15" i="1"/>
  <c r="D16" i="1"/>
  <c r="L16" i="1"/>
  <c r="K16" i="1"/>
  <c r="J16" i="1"/>
  <c r="I16" i="1"/>
  <c r="H16" i="1"/>
  <c r="E16" i="1"/>
  <c r="F16" i="1"/>
  <c r="G16" i="1"/>
  <c r="P14" i="1"/>
  <c r="L14" i="1" l="1"/>
  <c r="H14" i="1"/>
  <c r="G17" i="1"/>
  <c r="K17" i="1"/>
  <c r="I14" i="1"/>
  <c r="D17" i="1"/>
  <c r="H17" i="1"/>
  <c r="L17" i="1"/>
  <c r="F14" i="1"/>
  <c r="J14" i="1"/>
  <c r="E14" i="1"/>
  <c r="E17" i="1"/>
  <c r="I17" i="1"/>
  <c r="G14" i="1"/>
  <c r="K14" i="1"/>
  <c r="F17" i="1"/>
  <c r="J17" i="1"/>
  <c r="D14" i="1"/>
</calcChain>
</file>

<file path=xl/sharedStrings.xml><?xml version="1.0" encoding="utf-8"?>
<sst xmlns="http://schemas.openxmlformats.org/spreadsheetml/2006/main" count="39" uniqueCount="32">
  <si>
    <t>様式第１０号</t>
  </si>
  <si>
    <t>譲渡希望価格調書（提案価格）</t>
  </si>
  <si>
    <t>（消費税等込み）</t>
  </si>
  <si>
    <t>合計金額</t>
  </si>
  <si>
    <t>十億</t>
  </si>
  <si>
    <t>億</t>
  </si>
  <si>
    <t>千万</t>
  </si>
  <si>
    <t>百万</t>
  </si>
  <si>
    <t>十万</t>
  </si>
  <si>
    <t>万</t>
  </si>
  <si>
    <t>千</t>
  </si>
  <si>
    <t>百</t>
  </si>
  <si>
    <t>十</t>
  </si>
  <si>
    <t>円</t>
  </si>
  <si>
    <t>内訳</t>
  </si>
  <si>
    <t>案　　件　　名</t>
  </si>
  <si>
    <t>旧南幸楽荘の売却に係る公募型プロポーザル</t>
  </si>
  <si>
    <t>施　　設　　名</t>
  </si>
  <si>
    <t>旧南幸楽荘</t>
  </si>
  <si>
    <t>住所　</t>
    <phoneticPr fontId="8"/>
  </si>
  <si>
    <t>商号又は名称　</t>
    <phoneticPr fontId="8"/>
  </si>
  <si>
    <t>土地価格(非課税)</t>
    <rPh sb="0" eb="2">
      <t>トチ</t>
    </rPh>
    <rPh sb="2" eb="4">
      <t>カカク</t>
    </rPh>
    <rPh sb="5" eb="8">
      <t>ヒカゼイ</t>
    </rPh>
    <phoneticPr fontId="8"/>
  </si>
  <si>
    <t>建物価格(消費税)</t>
    <rPh sb="0" eb="2">
      <t>タテモノ</t>
    </rPh>
    <rPh sb="2" eb="4">
      <t>カカク</t>
    </rPh>
    <rPh sb="5" eb="7">
      <t>ショウヒ</t>
    </rPh>
    <rPh sb="7" eb="8">
      <t>ゼイ</t>
    </rPh>
    <phoneticPr fontId="8"/>
  </si>
  <si>
    <t>金額合計</t>
    <rPh sb="0" eb="2">
      <t>キンガク</t>
    </rPh>
    <rPh sb="2" eb="4">
      <t>ゴウケイ</t>
    </rPh>
    <phoneticPr fontId="8"/>
  </si>
  <si>
    <t>円</t>
    <rPh sb="0" eb="1">
      <t>エン</t>
    </rPh>
    <phoneticPr fontId="8"/>
  </si>
  <si>
    <t>入力フォーム</t>
    <rPh sb="0" eb="2">
      <t>ニュウリョク</t>
    </rPh>
    <phoneticPr fontId="8"/>
  </si>
  <si>
    <t>建物価格(税抜き)</t>
    <rPh sb="0" eb="2">
      <t>タテモノ</t>
    </rPh>
    <rPh sb="2" eb="4">
      <t>カカク</t>
    </rPh>
    <rPh sb="5" eb="6">
      <t>ゼイ</t>
    </rPh>
    <rPh sb="6" eb="7">
      <t>ヌ</t>
    </rPh>
    <phoneticPr fontId="8"/>
  </si>
  <si>
    <t>代表者役職・氏名</t>
    <rPh sb="3" eb="5">
      <t>ヤクショク</t>
    </rPh>
    <rPh sb="6" eb="8">
      <t>シメイ</t>
    </rPh>
    <phoneticPr fontId="8"/>
  </si>
  <si>
    <t xml:space="preserve">  足利市契約規則及び旧南幸楽荘の売却に係る公募型プロポーザル募集要項を熟知の上、次のとおり提案します。</t>
    <rPh sb="31" eb="33">
      <t>ボシュウ</t>
    </rPh>
    <rPh sb="33" eb="35">
      <t>ヨウコウ</t>
    </rPh>
    <phoneticPr fontId="8"/>
  </si>
  <si>
    <t>※10,460,000円以上</t>
    <rPh sb="11" eb="12">
      <t>エン</t>
    </rPh>
    <rPh sb="12" eb="14">
      <t>イジョウ</t>
    </rPh>
    <phoneticPr fontId="8"/>
  </si>
  <si>
    <t>※40,000円以上</t>
    <rPh sb="7" eb="8">
      <t>エン</t>
    </rPh>
    <rPh sb="8" eb="10">
      <t>イジョウ</t>
    </rPh>
    <phoneticPr fontId="8"/>
  </si>
  <si>
    <t>(注)
１．　　　部分のみ入力して下さい。
２．土地価格（非課税）については、予定価格（10,460,000円）以上、
　　建物価格（税抜き）については、予定価格（40,000円）以上を
　　入力して下さい。
　</t>
    <rPh sb="1" eb="2">
      <t>チュウ</t>
    </rPh>
    <rPh sb="9" eb="11">
      <t>ブブン</t>
    </rPh>
    <rPh sb="13" eb="15">
      <t>ニュウリョク</t>
    </rPh>
    <rPh sb="17" eb="18">
      <t>クダ</t>
    </rPh>
    <rPh sb="24" eb="26">
      <t>トチ</t>
    </rPh>
    <rPh sb="26" eb="28">
      <t>カカク</t>
    </rPh>
    <rPh sb="29" eb="32">
      <t>ヒカゼイ</t>
    </rPh>
    <rPh sb="39" eb="41">
      <t>ヨテイ</t>
    </rPh>
    <rPh sb="41" eb="43">
      <t>カカク</t>
    </rPh>
    <rPh sb="54" eb="55">
      <t>エン</t>
    </rPh>
    <rPh sb="56" eb="58">
      <t>イジョウ</t>
    </rPh>
    <rPh sb="62" eb="64">
      <t>タテモノ</t>
    </rPh>
    <rPh sb="64" eb="66">
      <t>カカク</t>
    </rPh>
    <rPh sb="67" eb="68">
      <t>ゼイ</t>
    </rPh>
    <rPh sb="68" eb="69">
      <t>ヌ</t>
    </rPh>
    <rPh sb="77" eb="79">
      <t>ヨテイ</t>
    </rPh>
    <rPh sb="79" eb="81">
      <t>カカク</t>
    </rPh>
    <rPh sb="88" eb="89">
      <t>エン</t>
    </rPh>
    <rPh sb="90" eb="92">
      <t>イジョウ</t>
    </rPh>
    <rPh sb="96" eb="98">
      <t>ニュウリョク</t>
    </rPh>
    <rPh sb="100" eb="101">
      <t>クダ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</si>
</sst>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_ "/>
  </numFmts>
  <fonts count="17" x14ac:knownFonts="1">
    <font>
      <sz val="11"/>
      <color theme="1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u/>
      <sz val="2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66FFFF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7" fillId="0" borderId="2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9" fillId="0" borderId="1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76" fontId="1" fillId="0" borderId="11" xfId="0" applyNumberFormat="1" applyFont="1" applyBorder="1" applyAlignment="1">
      <alignment vertical="center" wrapText="1"/>
    </xf>
    <xf numFmtId="0" fontId="0" fillId="0" borderId="0" xfId="0" applyBorder="1">
      <alignment vertical="center"/>
    </xf>
    <xf numFmtId="0" fontId="6" fillId="0" borderId="0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right" vertical="center" wrapText="1"/>
    </xf>
    <xf numFmtId="176" fontId="2" fillId="0" borderId="13" xfId="0" applyNumberFormat="1" applyFont="1" applyBorder="1" applyAlignment="1">
      <alignment horizontal="right" vertical="center" wrapText="1"/>
    </xf>
    <xf numFmtId="176" fontId="2" fillId="0" borderId="15" xfId="0" applyNumberFormat="1" applyFont="1" applyBorder="1" applyAlignment="1">
      <alignment horizontal="right" vertical="center" wrapText="1"/>
    </xf>
    <xf numFmtId="176" fontId="2" fillId="0" borderId="11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right" vertical="center" wrapText="1"/>
    </xf>
    <xf numFmtId="0" fontId="11" fillId="0" borderId="23" xfId="0" applyFont="1" applyFill="1" applyBorder="1" applyAlignment="1">
      <alignment vertical="center" wrapText="1"/>
    </xf>
    <xf numFmtId="3" fontId="13" fillId="0" borderId="24" xfId="0" applyNumberFormat="1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3" fontId="11" fillId="0" borderId="31" xfId="0" applyNumberFormat="1" applyFont="1" applyFill="1" applyBorder="1" applyAlignment="1">
      <alignment horizontal="right" vertical="center" wrapText="1"/>
    </xf>
    <xf numFmtId="3" fontId="13" fillId="0" borderId="32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3" fontId="11" fillId="3" borderId="18" xfId="0" applyNumberFormat="1" applyFont="1" applyFill="1" applyBorder="1" applyAlignment="1" applyProtection="1">
      <alignment horizontal="right" vertical="center" wrapText="1"/>
      <protection locked="0"/>
    </xf>
    <xf numFmtId="3" fontId="11" fillId="3" borderId="19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26" xfId="0" applyNumberFormat="1" applyFont="1" applyFill="1" applyBorder="1" applyAlignment="1">
      <alignment horizontal="center" vertical="center" wrapText="1"/>
    </xf>
    <xf numFmtId="3" fontId="13" fillId="0" borderId="28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15" fillId="0" borderId="27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41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 shrinkToFit="1"/>
    </xf>
    <xf numFmtId="0" fontId="0" fillId="3" borderId="0" xfId="0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  <color rgb="FFCCFFFF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293688</xdr:colOff>
      <xdr:row>17</xdr:row>
      <xdr:rowOff>198893</xdr:rowOff>
    </xdr:from>
    <xdr:to>
      <xdr:col>13</xdr:col>
      <xdr:colOff>509688</xdr:colOff>
      <xdr:row>17</xdr:row>
      <xdr:rowOff>331789</xdr:rowOff>
    </xdr:to>
    <xdr:sp macro="" textlink="">
      <xdr:nvSpPr>
        <xdr:cNvPr id="2" name="正方形/長方形 1"/>
        <xdr:cNvSpPr/>
      </xdr:nvSpPr>
      <xdr:spPr>
        <a:xfrm>
          <a:off x="7199313" y="5390018"/>
          <a:ext cx="216000" cy="132896"/>
        </a:xfrm>
        <a:prstGeom prst="rect">
          <a:avLst/>
        </a:prstGeom>
        <a:solidFill>
          <a:srgbClr val="66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A9" zoomScaleNormal="100" zoomScaleSheetLayoutView="100" workbookViewId="0">
      <selection activeCell="O11" sqref="O11"/>
    </sheetView>
  </sheetViews>
  <sheetFormatPr defaultRowHeight="13.5" x14ac:dyDescent="0.15"/>
  <cols>
    <col min="1" max="1" width="8.125" customWidth="1"/>
    <col min="2" max="2" width="13.125" customWidth="1"/>
    <col min="3" max="12" width="6.625" customWidth="1"/>
    <col min="13" max="13" width="3.125" customWidth="1"/>
    <col min="15" max="15" width="13.125" customWidth="1"/>
    <col min="16" max="16" width="15.625" customWidth="1"/>
    <col min="17" max="17" width="3.125" customWidth="1"/>
  </cols>
  <sheetData>
    <row r="1" spans="1:20" ht="20.100000000000001" customHeight="1" x14ac:dyDescent="0.1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O1" s="11"/>
      <c r="P1" s="9"/>
      <c r="Q1" s="7"/>
    </row>
    <row r="2" spans="1:20" ht="20.10000000000000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11"/>
      <c r="P2" s="9"/>
      <c r="Q2" s="7"/>
    </row>
    <row r="3" spans="1:20" ht="25.5" x14ac:dyDescent="0.1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O3" s="11"/>
      <c r="P3" s="10"/>
      <c r="Q3" s="7"/>
    </row>
    <row r="4" spans="1:20" ht="20.100000000000001" customHeight="1" x14ac:dyDescent="0.1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O4" s="11"/>
      <c r="P4" s="10"/>
      <c r="Q4" s="7"/>
    </row>
    <row r="5" spans="1:20" ht="20.100000000000001" customHeight="1" x14ac:dyDescent="0.15">
      <c r="A5" s="36"/>
      <c r="B5" s="36"/>
      <c r="C5" s="36"/>
      <c r="D5" s="36"/>
      <c r="E5" s="36"/>
      <c r="F5" s="43" t="s">
        <v>19</v>
      </c>
      <c r="G5" s="43"/>
      <c r="H5" s="45"/>
      <c r="I5" s="45"/>
      <c r="J5" s="45"/>
      <c r="K5" s="45"/>
      <c r="L5" s="45"/>
    </row>
    <row r="6" spans="1:20" ht="20.100000000000001" customHeight="1" x14ac:dyDescent="0.15">
      <c r="A6" s="36"/>
      <c r="B6" s="36"/>
      <c r="C6" s="36"/>
      <c r="D6" s="36"/>
      <c r="E6" s="36"/>
      <c r="F6" s="43" t="s">
        <v>20</v>
      </c>
      <c r="G6" s="43"/>
      <c r="H6" s="45"/>
      <c r="I6" s="45"/>
      <c r="J6" s="45"/>
      <c r="K6" s="45"/>
      <c r="L6" s="45"/>
    </row>
    <row r="7" spans="1:20" ht="20.100000000000001" customHeight="1" x14ac:dyDescent="0.15">
      <c r="A7" s="36"/>
      <c r="B7" s="36"/>
      <c r="C7" s="36"/>
      <c r="D7" s="36"/>
      <c r="E7" s="36"/>
      <c r="F7" s="44" t="s">
        <v>27</v>
      </c>
      <c r="G7" s="44"/>
      <c r="H7" s="45"/>
      <c r="I7" s="45"/>
      <c r="J7" s="45"/>
      <c r="K7" s="45"/>
      <c r="L7" s="45"/>
    </row>
    <row r="8" spans="1:20" ht="20.100000000000001" customHeight="1" x14ac:dyDescent="0.15">
      <c r="A8" s="36"/>
      <c r="B8" s="36"/>
      <c r="C8" s="36"/>
      <c r="D8" s="36"/>
      <c r="E8" s="36"/>
      <c r="F8" s="43"/>
      <c r="G8" s="43"/>
      <c r="H8" s="36"/>
      <c r="I8" s="36"/>
      <c r="J8" s="36"/>
      <c r="K8" s="36"/>
      <c r="L8" s="36"/>
    </row>
    <row r="9" spans="1:20" ht="20.100000000000001" customHeight="1" x14ac:dyDescent="0.15">
      <c r="A9" s="41" t="s">
        <v>28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20" ht="20.100000000000001" customHeight="1" x14ac:dyDescent="0.1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20" ht="20.100000000000001" customHeight="1" x14ac:dyDescent="0.1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20" ht="20.100000000000001" customHeight="1" thickBot="1" x14ac:dyDescent="0.2">
      <c r="A12" s="39" t="s">
        <v>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N12" s="13"/>
      <c r="O12" s="14"/>
      <c r="P12" s="8"/>
      <c r="Q12" s="7"/>
    </row>
    <row r="13" spans="1:20" ht="20.100000000000001" customHeight="1" thickTop="1" thickBot="1" x14ac:dyDescent="0.2">
      <c r="A13" s="59" t="s">
        <v>3</v>
      </c>
      <c r="B13" s="62"/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  <c r="H13" s="3" t="s">
        <v>9</v>
      </c>
      <c r="I13" s="3" t="s">
        <v>10</v>
      </c>
      <c r="J13" s="3" t="s">
        <v>11</v>
      </c>
      <c r="K13" s="3" t="s">
        <v>12</v>
      </c>
      <c r="L13" s="3" t="s">
        <v>13</v>
      </c>
      <c r="N13" s="56" t="s">
        <v>25</v>
      </c>
      <c r="O13" s="57"/>
      <c r="P13" s="57"/>
      <c r="Q13" s="58"/>
    </row>
    <row r="14" spans="1:20" ht="75" customHeight="1" thickBot="1" x14ac:dyDescent="0.2">
      <c r="A14" s="61"/>
      <c r="B14" s="63"/>
      <c r="C14" s="1"/>
      <c r="D14" s="15" t="str">
        <f>IF(ISERROR(MID(P14,LEN(P14)-8,1)),"",MID(P14,LEN(P14)-8,1)*1)</f>
        <v/>
      </c>
      <c r="E14" s="15" t="str">
        <f>IF(ISERROR(MID(P14,LEN(P14)-7,1)),"",MID(P14,LEN(P14)-7,1)*1)</f>
        <v/>
      </c>
      <c r="F14" s="15" t="str">
        <f>IF(ISERROR(MID(P14,LEN(P14)-6,1)),"",MID(P14,LEN(P14)-6,1)*1)</f>
        <v/>
      </c>
      <c r="G14" s="15" t="str">
        <f>IF(ISERROR(MID(P14,LEN(P14)-5,1)),"",MID(P14,LEN(P14)-5,1)*1)</f>
        <v/>
      </c>
      <c r="H14" s="15" t="str">
        <f>IF(ISERROR(MID(P14,LEN(P14)-4,1)),"",MID(P14,LEN(P14)-4,1)*1)</f>
        <v/>
      </c>
      <c r="I14" s="15" t="str">
        <f>IF(ISERROR(MID(P14,LEN(P14)-3,1)),"",MID(P14,LEN(P14)-3,1)*1)</f>
        <v/>
      </c>
      <c r="J14" s="15" t="str">
        <f>IF(ISERROR(MID(P14,LEN(P14)-2,1)),"",MID(P14,LEN(P14)-2,1)*1)</f>
        <v/>
      </c>
      <c r="K14" s="15" t="str">
        <f>IF(ISERROR(MID(P14,LEN(P14)-1,1)),"",MID(P14,LEN(P14)-1,1)*1)</f>
        <v/>
      </c>
      <c r="L14" s="15">
        <f>IF(ISERROR(MID(P14,LEN(P14)-0,1)),"",MID(P14,LEN(P14)-0,1)*1)</f>
        <v>0</v>
      </c>
      <c r="N14" s="22" t="s">
        <v>23</v>
      </c>
      <c r="O14" s="27"/>
      <c r="P14" s="21">
        <f>P13*0.1+SUM(P15:P17)</f>
        <v>0</v>
      </c>
      <c r="Q14" s="23" t="s">
        <v>24</v>
      </c>
    </row>
    <row r="15" spans="1:20" ht="24.95" customHeight="1" x14ac:dyDescent="0.15">
      <c r="A15" s="59" t="s">
        <v>14</v>
      </c>
      <c r="B15" s="4" t="s">
        <v>21</v>
      </c>
      <c r="C15" s="16" t="str">
        <f>IF(ISERROR(MID(P15,LEN(P15)-9,1)),"",MID(P15,LEN(P15)-9,1)*1)</f>
        <v/>
      </c>
      <c r="D15" s="16" t="str">
        <f>IF(ISERROR(MID(P15,LEN(P15)-8,1)),"",MID(P15,LEN(P15)-8,1)*1)</f>
        <v/>
      </c>
      <c r="E15" s="16" t="str">
        <f>IF(ISERROR(MID(P15,LEN(P15)-7,1)),"",MID(P15,LEN(P15)-7,1)*1)</f>
        <v/>
      </c>
      <c r="F15" s="16" t="str">
        <f>IF(ISERROR(MID(P15,LEN(P15)-6,1)),"",MID(P15,LEN(P15)-6,1)*1)</f>
        <v/>
      </c>
      <c r="G15" s="16" t="str">
        <f>IF(ISERROR(MID(P15,LEN(P15)-5,1)),"",MID(P15,LEN(P15)-5,1)*1)</f>
        <v/>
      </c>
      <c r="H15" s="16" t="str">
        <f>IF(ISERROR(MID(P15,LEN(P15)-4,1)),"",MID(P15,LEN(P15)-4,1)*1)</f>
        <v/>
      </c>
      <c r="I15" s="16" t="str">
        <f>IF(ISERROR(MID(P15,LEN(P15)-3,1)),"",MID(P15,LEN(P15)-3,1)*1)</f>
        <v/>
      </c>
      <c r="J15" s="16" t="str">
        <f>IF(ISERROR(MID(P15,LEN(P15)-2,1)),"",MID(P15,LEN(P15)-2,1)*1)</f>
        <v/>
      </c>
      <c r="K15" s="16" t="str">
        <f>IF(ISERROR(MID(P15,LEN(P15)-1,1)),"",MID(P15,LEN(P15)-1,1)*1)</f>
        <v/>
      </c>
      <c r="L15" s="16" t="str">
        <f>IF(ISERROR(MID(P15,LEN(P15)-0,1)),"",MID(P15,LEN(P15)-0,1)*1)</f>
        <v/>
      </c>
      <c r="N15" s="53" t="s">
        <v>14</v>
      </c>
      <c r="O15" s="19" t="s">
        <v>21</v>
      </c>
      <c r="P15" s="28"/>
      <c r="Q15" s="30" t="s">
        <v>24</v>
      </c>
      <c r="R15" s="33" t="s">
        <v>29</v>
      </c>
      <c r="S15" s="34"/>
      <c r="T15" s="34"/>
    </row>
    <row r="16" spans="1:20" ht="24.95" customHeight="1" x14ac:dyDescent="0.15">
      <c r="A16" s="60"/>
      <c r="B16" s="5" t="s">
        <v>26</v>
      </c>
      <c r="C16" s="17" t="str">
        <f>IF(ISERROR(MID(P16,LEN(P16)-9,1)),"",MID(P16,LEN(P16)-9,1)*1)</f>
        <v/>
      </c>
      <c r="D16" s="17" t="str">
        <f>IF(ISERROR(MID(P16,LEN(P16)-8,1)),"",MID(P16,LEN(P16)-8,1)*1)</f>
        <v/>
      </c>
      <c r="E16" s="17" t="str">
        <f>IF(ISERROR(MID(P16,LEN(P16)-7,1)),"",MID(P16,LEN(P16)-7,1)*1)</f>
        <v/>
      </c>
      <c r="F16" s="17" t="str">
        <f>IF(ISERROR(MID(P16,LEN(P16)-6,1)),"",MID(P16,LEN(P16)-6,1)*1)</f>
        <v/>
      </c>
      <c r="G16" s="17" t="str">
        <f>IF(ISERROR(MID(P16,LEN(P16)-5,1)),"",MID(P16,LEN(P16)-5,1)*1)</f>
        <v/>
      </c>
      <c r="H16" s="17" t="str">
        <f>IF(ISERROR(MID(P16,LEN(P16)-4,1)),"",MID(P16,LEN(P16)-4,1)*1)</f>
        <v/>
      </c>
      <c r="I16" s="17" t="str">
        <f>IF(ISERROR(MID(P16,LEN(P16)-3,1)),"",MID(P16,LEN(P16)-3,1)*1)</f>
        <v/>
      </c>
      <c r="J16" s="17" t="str">
        <f>IF(ISERROR(MID(P16,LEN(P16)-2,1)),"",MID(P16,LEN(P16)-2,1)*1)</f>
        <v/>
      </c>
      <c r="K16" s="17" t="str">
        <f>IF(ISERROR(MID(P16,LEN(P16)-1,1)),"",MID(P16,LEN(P16)-1,1)*1)</f>
        <v/>
      </c>
      <c r="L16" s="17" t="str">
        <f>IF(ISERROR(MID(P16,LEN(P16)-0,1)),"",MID(P16,LEN(P16)-0,1)*1)</f>
        <v/>
      </c>
      <c r="N16" s="54"/>
      <c r="O16" s="20" t="s">
        <v>26</v>
      </c>
      <c r="P16" s="29"/>
      <c r="Q16" s="31" t="s">
        <v>24</v>
      </c>
      <c r="R16" s="33" t="s">
        <v>30</v>
      </c>
      <c r="S16" s="34"/>
      <c r="T16" s="34"/>
    </row>
    <row r="17" spans="1:20" ht="24.95" customHeight="1" thickBot="1" x14ac:dyDescent="0.2">
      <c r="A17" s="61"/>
      <c r="B17" s="6" t="s">
        <v>22</v>
      </c>
      <c r="C17" s="12"/>
      <c r="D17" s="18" t="str">
        <f>IF(ISERROR(MID(P17,LEN(P17)-8,1)),"",MID(P17,LEN(P17)-8,1)*1)</f>
        <v/>
      </c>
      <c r="E17" s="18" t="str">
        <f>IF(ISERROR(MID(P17,LEN(P17)-7,1)),"",MID(P17,LEN(P17)-7,1)*1)</f>
        <v/>
      </c>
      <c r="F17" s="18" t="str">
        <f>IF(ISERROR(MID(P17,LEN(P17)-6,1)),"",MID(P17,LEN(P17)-6,1)*1)</f>
        <v/>
      </c>
      <c r="G17" s="18" t="str">
        <f>IF(ISERROR(MID(P17,LEN(P17)-5,1)),"",MID(P17,LEN(P17)-5,1)*1)</f>
        <v/>
      </c>
      <c r="H17" s="18" t="str">
        <f>IF(ISERROR(MID(P17,LEN(P17)-4,1)),"",MID(P17,LEN(P17)-4,1)*1)</f>
        <v/>
      </c>
      <c r="I17" s="18" t="str">
        <f>IF(ISERROR(MID(P17,LEN(P17)-3,1)),"",MID(P17,LEN(P17)-3,1)*1)</f>
        <v/>
      </c>
      <c r="J17" s="18" t="str">
        <f>IF(ISERROR(MID(P17,LEN(P17)-2,1)),"",MID(P17,LEN(P17)-2,1)*1)</f>
        <v/>
      </c>
      <c r="K17" s="18" t="str">
        <f>IF(ISERROR(MID(P17,LEN(P17)-1,1)),"",MID(P17,LEN(P17)-1,1)*1)</f>
        <v/>
      </c>
      <c r="L17" s="18">
        <f>IF(ISERROR(MID(P17,LEN(P17)-0,1)),"",MID(P17,LEN(P17)-0,1)*1)</f>
        <v>0</v>
      </c>
      <c r="N17" s="55"/>
      <c r="O17" s="24" t="s">
        <v>22</v>
      </c>
      <c r="P17" s="25">
        <f>P16*0.1</f>
        <v>0</v>
      </c>
      <c r="Q17" s="26" t="s">
        <v>24</v>
      </c>
      <c r="R17" s="35"/>
      <c r="S17" s="36"/>
      <c r="T17" s="36"/>
    </row>
    <row r="18" spans="1:20" ht="50.1" customHeight="1" thickBot="1" x14ac:dyDescent="0.2">
      <c r="A18" s="51" t="s">
        <v>15</v>
      </c>
      <c r="B18" s="52"/>
      <c r="C18" s="48" t="s">
        <v>16</v>
      </c>
      <c r="D18" s="49"/>
      <c r="E18" s="49"/>
      <c r="F18" s="49"/>
      <c r="G18" s="49"/>
      <c r="H18" s="49"/>
      <c r="I18" s="49"/>
      <c r="J18" s="49"/>
      <c r="K18" s="49"/>
      <c r="L18" s="50"/>
      <c r="N18" s="32" t="s">
        <v>31</v>
      </c>
      <c r="O18" s="32"/>
      <c r="P18" s="32"/>
      <c r="Q18" s="32"/>
      <c r="R18" s="32"/>
      <c r="S18" s="32"/>
      <c r="T18" s="32"/>
    </row>
    <row r="19" spans="1:20" ht="50.1" customHeight="1" thickBot="1" x14ac:dyDescent="0.2">
      <c r="A19" s="51" t="s">
        <v>17</v>
      </c>
      <c r="B19" s="52"/>
      <c r="C19" s="48" t="s">
        <v>18</v>
      </c>
      <c r="D19" s="49"/>
      <c r="E19" s="49"/>
      <c r="F19" s="49"/>
      <c r="G19" s="49"/>
      <c r="H19" s="49"/>
      <c r="I19" s="49"/>
      <c r="J19" s="49"/>
      <c r="K19" s="49"/>
      <c r="L19" s="50"/>
      <c r="N19" s="32"/>
      <c r="O19" s="32"/>
      <c r="P19" s="32"/>
      <c r="Q19" s="32"/>
      <c r="R19" s="32"/>
      <c r="S19" s="32"/>
      <c r="T19" s="32"/>
    </row>
    <row r="20" spans="1:20" ht="20.100000000000001" customHeight="1" x14ac:dyDescent="0.1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20" ht="20.100000000000001" customHeight="1" x14ac:dyDescent="0.1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</row>
    <row r="22" spans="1:20" ht="20.100000000000001" customHeight="1" x14ac:dyDescent="0.1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</row>
    <row r="23" spans="1:20" ht="20.100000000000001" customHeight="1" x14ac:dyDescent="0.15"/>
  </sheetData>
  <mergeCells count="33">
    <mergeCell ref="N15:N17"/>
    <mergeCell ref="N13:Q13"/>
    <mergeCell ref="A15:A17"/>
    <mergeCell ref="A8:E8"/>
    <mergeCell ref="F8:G8"/>
    <mergeCell ref="A13:B14"/>
    <mergeCell ref="A22:L22"/>
    <mergeCell ref="A20:L20"/>
    <mergeCell ref="C18:L18"/>
    <mergeCell ref="C19:L19"/>
    <mergeCell ref="A18:B18"/>
    <mergeCell ref="A19:B19"/>
    <mergeCell ref="F6:G6"/>
    <mergeCell ref="H5:L5"/>
    <mergeCell ref="H6:L6"/>
    <mergeCell ref="H7:L7"/>
    <mergeCell ref="A21:L21"/>
    <mergeCell ref="N18:T19"/>
    <mergeCell ref="R15:T15"/>
    <mergeCell ref="R16:T16"/>
    <mergeCell ref="R17:T17"/>
    <mergeCell ref="A1:L1"/>
    <mergeCell ref="A3:L3"/>
    <mergeCell ref="A12:L12"/>
    <mergeCell ref="A4:L4"/>
    <mergeCell ref="A9:L10"/>
    <mergeCell ref="A11:L11"/>
    <mergeCell ref="H8:L8"/>
    <mergeCell ref="A5:E5"/>
    <mergeCell ref="A6:E6"/>
    <mergeCell ref="A7:E7"/>
    <mergeCell ref="F5:G5"/>
    <mergeCell ref="F7:G7"/>
  </mergeCells>
  <phoneticPr fontId="8"/>
  <dataValidations count="2">
    <dataValidation type="whole" operator="greaterThanOrEqual" allowBlank="1" showInputMessage="1" showErrorMessage="1" sqref="P16">
      <formula1>40000</formula1>
    </dataValidation>
    <dataValidation type="whole" operator="greaterThanOrEqual" allowBlank="1" showInputMessage="1" showErrorMessage="1" sqref="P15">
      <formula1>10460000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価格調書</vt:lpstr>
      <vt:lpstr>価格調書!Print_Area</vt:lpstr>
    </vt:vector>
  </TitlesOfParts>
  <Company>足利市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総合政策課 手塚</dc:creator>
  <cp:lastModifiedBy>                            </cp:lastModifiedBy>
  <cp:lastPrinted>2024-02-05T01:37:25Z</cp:lastPrinted>
  <dcterms:created xsi:type="dcterms:W3CDTF">2023-11-14T01:10:18Z</dcterms:created>
  <dcterms:modified xsi:type="dcterms:W3CDTF">2024-02-05T02:10:02Z</dcterms:modified>
</cp:coreProperties>
</file>